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0100" windowHeight="9000"/>
  </bookViews>
  <sheets>
    <sheet name="Kombination" sheetId="1" r:id="rId1"/>
    <sheet name="Protonstruktur" sheetId="2" r:id="rId2"/>
  </sheets>
  <definedNames>
    <definedName name="_xlnm.Print_Area" localSheetId="0">Kombination!$A$1:$H$31</definedName>
  </definedNames>
  <calcPr calcId="125725"/>
</workbook>
</file>

<file path=xl/calcChain.xml><?xml version="1.0" encoding="utf-8"?>
<calcChain xmlns="http://schemas.openxmlformats.org/spreadsheetml/2006/main">
  <c r="E23" i="1"/>
  <c r="F23"/>
  <c r="H23"/>
  <c r="G23"/>
  <c r="D23"/>
  <c r="C23"/>
  <c r="F31"/>
  <c r="B2" l="1"/>
  <c r="H26" s="1"/>
  <c r="D24"/>
  <c r="F29"/>
  <c r="D29"/>
  <c r="F24"/>
  <c r="F25" l="1"/>
  <c r="C5" i="2" s="1"/>
  <c r="D25" i="1"/>
  <c r="B5" i="2" s="1"/>
  <c r="H24" i="1"/>
  <c r="E30"/>
  <c r="E26"/>
</calcChain>
</file>

<file path=xl/sharedStrings.xml><?xml version="1.0" encoding="utf-8"?>
<sst xmlns="http://schemas.openxmlformats.org/spreadsheetml/2006/main" count="79" uniqueCount="54">
  <si>
    <t>WW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</si>
  <si>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</si>
  <si>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</si>
  <si>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</si>
  <si>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</si>
  <si>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</si>
  <si>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</si>
  <si>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</si>
  <si>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</si>
  <si>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</si>
  <si>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</si>
  <si>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</si>
  <si>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</si>
  <si>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</si>
  <si>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</si>
  <si>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</si>
  <si>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</si>
  <si>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</si>
  <si>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</si>
  <si>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</si>
  <si>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</si>
  <si>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</si>
  <si>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Total</t>
  </si>
  <si>
    <t xml:space="preserve">Fehler: </t>
  </si>
  <si>
    <t>±</t>
  </si>
  <si>
    <t>R±</t>
  </si>
  <si>
    <t>20 Gruppen werten jeweils 50 Ereignisse aus</t>
  </si>
  <si>
    <t>Ereignisse</t>
  </si>
  <si>
    <t>Analyse der Messung</t>
  </si>
  <si>
    <r>
      <t xml:space="preserve">Antimyon
</t>
    </r>
    <r>
      <rPr>
        <b/>
        <sz val="18"/>
        <color theme="1"/>
        <rFont val="Calibri"/>
        <family val="2"/>
        <scheme val="minor"/>
      </rPr>
      <t>μ</t>
    </r>
    <r>
      <rPr>
        <b/>
        <vertAlign val="superscript"/>
        <sz val="18"/>
        <color theme="1"/>
        <rFont val="Calibri"/>
        <family val="2"/>
        <scheme val="minor"/>
      </rPr>
      <t>+</t>
    </r>
  </si>
  <si>
    <r>
      <t xml:space="preserve">Myon
</t>
    </r>
    <r>
      <rPr>
        <b/>
        <sz val="18"/>
        <color theme="1"/>
        <rFont val="Calibri"/>
        <family val="2"/>
        <scheme val="minor"/>
      </rPr>
      <t>μ</t>
    </r>
    <r>
      <rPr>
        <b/>
        <vertAlign val="superscript"/>
        <sz val="18"/>
        <color theme="1"/>
        <rFont val="Calibri"/>
        <family val="2"/>
        <scheme val="minor"/>
      </rPr>
      <t>-</t>
    </r>
  </si>
  <si>
    <r>
      <t xml:space="preserve">Positron
</t>
    </r>
    <r>
      <rPr>
        <b/>
        <sz val="18"/>
        <color theme="1"/>
        <rFont val="Calibri"/>
        <family val="2"/>
        <scheme val="minor"/>
      </rPr>
      <t>e</t>
    </r>
    <r>
      <rPr>
        <b/>
        <vertAlign val="superscript"/>
        <sz val="18"/>
        <color theme="1"/>
        <rFont val="Calibri"/>
        <family val="2"/>
        <scheme val="minor"/>
      </rPr>
      <t>+</t>
    </r>
  </si>
  <si>
    <r>
      <t xml:space="preserve">Elektron
</t>
    </r>
    <r>
      <rPr>
        <b/>
        <sz val="18"/>
        <color theme="1"/>
        <rFont val="Calibri"/>
        <family val="2"/>
        <scheme val="minor"/>
      </rPr>
      <t>e</t>
    </r>
    <r>
      <rPr>
        <b/>
        <vertAlign val="superscript"/>
        <sz val="18"/>
        <color theme="1"/>
        <rFont val="Calibri"/>
        <family val="2"/>
        <scheme val="minor"/>
      </rPr>
      <t>-</t>
    </r>
  </si>
  <si>
    <r>
      <t xml:space="preserve">Anzahl </t>
    </r>
    <r>
      <rPr>
        <sz val="14"/>
        <color theme="1"/>
        <rFont val="Calibri"/>
        <family val="2"/>
        <scheme val="minor"/>
      </rPr>
      <t>W</t>
    </r>
    <r>
      <rPr>
        <vertAlign val="superscript"/>
        <sz val="14"/>
        <color theme="1"/>
        <rFont val="Calibri"/>
        <family val="2"/>
        <scheme val="minor"/>
      </rPr>
      <t>+</t>
    </r>
  </si>
  <si>
    <r>
      <t xml:space="preserve">Anzahl </t>
    </r>
    <r>
      <rPr>
        <sz val="14"/>
        <color theme="1"/>
        <rFont val="Calibri"/>
        <family val="2"/>
        <scheme val="minor"/>
      </rPr>
      <t>W</t>
    </r>
    <r>
      <rPr>
        <vertAlign val="superscript"/>
        <sz val="14"/>
        <color theme="1"/>
        <rFont val="Calibri"/>
        <family val="2"/>
        <scheme val="minor"/>
      </rPr>
      <t>-</t>
    </r>
  </si>
  <si>
    <r>
      <t xml:space="preserve">Total </t>
    </r>
    <r>
      <rPr>
        <sz val="14"/>
        <color theme="1"/>
        <rFont val="Calibri"/>
        <family val="2"/>
        <scheme val="minor"/>
      </rPr>
      <t>W</t>
    </r>
    <r>
      <rPr>
        <vertAlign val="superscript"/>
        <sz val="14"/>
        <color theme="1"/>
        <rFont val="Calibri"/>
        <family val="2"/>
        <scheme val="minor"/>
      </rPr>
      <t>+</t>
    </r>
    <r>
      <rPr>
        <sz val="14"/>
        <color theme="1"/>
        <rFont val="Calibri"/>
        <family val="2"/>
        <scheme val="minor"/>
      </rPr>
      <t>/W</t>
    </r>
    <r>
      <rPr>
        <vertAlign val="superscript"/>
        <sz val="14"/>
        <color theme="1"/>
        <rFont val="Calibri"/>
        <family val="2"/>
        <scheme val="minor"/>
      </rPr>
      <t>-</t>
    </r>
  </si>
  <si>
    <t>Vergleich mit ATLAS*</t>
  </si>
  <si>
    <t>* Measurement of the W -&gt; lnu and Z/gamma* -&gt; ll production cross sections in proton-proton collisions at sqrt(s) = 7 TeV with the ATLAS detector Authors: The ATLAS Collaboration (Submitted on 11 Oct 2010): http://arxiv.org/abs/1010.2130</t>
  </si>
  <si>
    <t>Verhältnis</t>
  </si>
  <si>
    <t>Verhältnis ATLAS</t>
  </si>
  <si>
    <t xml:space="preserve">N       =  </t>
  </si>
  <si>
    <r>
      <t xml:space="preserve">W </t>
    </r>
    <r>
      <rPr>
        <b/>
        <sz val="14"/>
        <color theme="1"/>
        <rFont val="Arial"/>
        <family val="2"/>
      </rPr>
      <t xml:space="preserve">→ ... + </t>
    </r>
    <r>
      <rPr>
        <b/>
        <sz val="14"/>
        <color theme="1"/>
        <rFont val="Calibri"/>
        <family val="2"/>
      </rPr>
      <t>ν</t>
    </r>
  </si>
  <si>
    <t>Untergrund</t>
  </si>
  <si>
    <t>N              =</t>
  </si>
  <si>
    <t>Wechselwirkungsprozesse</t>
  </si>
  <si>
    <t>Theorie: 
Anteile in %</t>
  </si>
  <si>
    <t>Quark-Gluon-WW</t>
  </si>
  <si>
    <t>Gluon-Gluon-WW</t>
  </si>
  <si>
    <t>Messergebnisse in %</t>
  </si>
  <si>
    <t>R± (Quark-Gluon-WW)</t>
  </si>
  <si>
    <t xml:space="preserve">Unsicherheit: </t>
  </si>
  <si>
    <r>
      <t>Anzahl W</t>
    </r>
    <r>
      <rPr>
        <vertAlign val="superscript"/>
        <sz val="15"/>
        <color theme="1"/>
        <rFont val="Calibri"/>
        <family val="2"/>
        <scheme val="minor"/>
      </rPr>
      <t>+</t>
    </r>
  </si>
  <si>
    <r>
      <t>Anzahl W</t>
    </r>
    <r>
      <rPr>
        <vertAlign val="superscript"/>
        <sz val="15"/>
        <color theme="1"/>
        <rFont val="Calibri"/>
        <family val="2"/>
        <scheme val="minor"/>
      </rPr>
      <t>-</t>
    </r>
  </si>
  <si>
    <r>
      <t>Anzahl W</t>
    </r>
    <r>
      <rPr>
        <vertAlign val="superscript"/>
        <sz val="15"/>
        <color theme="1"/>
        <rFont val="Calibri"/>
        <family val="2"/>
        <scheme val="minor"/>
      </rPr>
      <t>+</t>
    </r>
    <r>
      <rPr>
        <sz val="15"/>
        <color theme="1"/>
        <rFont val="Calibri"/>
        <family val="2"/>
        <scheme val="minor"/>
      </rPr>
      <t>+W</t>
    </r>
    <r>
      <rPr>
        <vertAlign val="superscript"/>
        <sz val="15"/>
        <color theme="1"/>
        <rFont val="Calibri"/>
        <family val="2"/>
        <scheme val="minor"/>
      </rPr>
      <t>-</t>
    </r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</si>
</sst>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perscript"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vertAlign val="superscript"/>
      <sz val="1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DB891"/>
        <bgColor indexed="64"/>
      </patternFill>
    </fill>
    <fill>
      <patternFill patternType="solid">
        <fgColor rgb="FFBCFFB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5" fillId="8" borderId="18" xfId="1" applyFont="1" applyFill="1" applyBorder="1" applyAlignment="1">
      <alignment horizontal="center" vertical="center"/>
    </xf>
    <xf numFmtId="0" fontId="5" fillId="8" borderId="7" xfId="1" applyFont="1" applyFill="1" applyBorder="1" applyAlignment="1">
      <alignment horizontal="center" vertical="center"/>
    </xf>
    <xf numFmtId="0" fontId="4" fillId="6" borderId="10" xfId="3" applyFont="1" applyFill="1" applyBorder="1" applyAlignment="1">
      <alignment horizontal="center" vertical="center"/>
    </xf>
    <xf numFmtId="0" fontId="5" fillId="9" borderId="15" xfId="2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5" fillId="8" borderId="20" xfId="1" applyFont="1" applyFill="1" applyBorder="1" applyAlignment="1">
      <alignment horizontal="center" vertical="center"/>
    </xf>
    <xf numFmtId="0" fontId="0" fillId="6" borderId="6" xfId="4" applyFont="1" applyFill="1" applyBorder="1" applyAlignment="1">
      <alignment horizontal="center" vertical="center"/>
    </xf>
    <xf numFmtId="0" fontId="0" fillId="6" borderId="6" xfId="3" applyFont="1" applyFill="1" applyBorder="1" applyAlignment="1">
      <alignment horizontal="center" vertical="center"/>
    </xf>
    <xf numFmtId="0" fontId="4" fillId="7" borderId="10" xfId="4" applyFont="1" applyFill="1" applyBorder="1" applyAlignment="1">
      <alignment horizontal="center" vertical="center"/>
    </xf>
    <xf numFmtId="0" fontId="0" fillId="0" borderId="0" xfId="0" applyFill="1"/>
    <xf numFmtId="2" fontId="4" fillId="7" borderId="2" xfId="4" applyNumberFormat="1" applyFont="1" applyFill="1" applyBorder="1" applyAlignment="1">
      <alignment horizontal="center" vertical="center"/>
    </xf>
    <xf numFmtId="2" fontId="4" fillId="6" borderId="2" xfId="4" applyNumberFormat="1" applyFont="1" applyFill="1" applyBorder="1" applyAlignment="1">
      <alignment horizontal="center" vertical="center"/>
    </xf>
    <xf numFmtId="0" fontId="5" fillId="9" borderId="25" xfId="2" applyFont="1" applyFill="1" applyBorder="1" applyAlignment="1">
      <alignment horizontal="center" vertical="center"/>
    </xf>
    <xf numFmtId="0" fontId="5" fillId="9" borderId="24" xfId="2" applyFont="1" applyFill="1" applyBorder="1" applyAlignment="1">
      <alignment horizontal="right" vertical="center"/>
    </xf>
    <xf numFmtId="0" fontId="4" fillId="7" borderId="2" xfId="4" applyFont="1" applyFill="1" applyBorder="1" applyAlignment="1">
      <alignment horizontal="center" vertical="center"/>
    </xf>
    <xf numFmtId="0" fontId="4" fillId="6" borderId="6" xfId="3" applyFont="1" applyFill="1" applyBorder="1" applyAlignment="1">
      <alignment horizontal="center" vertical="center"/>
    </xf>
    <xf numFmtId="0" fontId="4" fillId="6" borderId="2" xfId="3" applyFont="1" applyFill="1" applyBorder="1" applyAlignment="1">
      <alignment horizontal="center" vertical="center"/>
    </xf>
    <xf numFmtId="0" fontId="4" fillId="6" borderId="26" xfId="3" applyFont="1" applyFill="1" applyBorder="1" applyAlignment="1">
      <alignment vertical="center"/>
    </xf>
    <xf numFmtId="0" fontId="4" fillId="6" borderId="27" xfId="3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7" borderId="1" xfId="4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164" fontId="0" fillId="7" borderId="32" xfId="0" applyNumberFormat="1" applyFill="1" applyBorder="1" applyAlignment="1">
      <alignment horizontal="center" vertical="center" wrapText="1"/>
    </xf>
    <xf numFmtId="164" fontId="0" fillId="7" borderId="32" xfId="0" applyNumberFormat="1" applyFill="1" applyBorder="1" applyAlignment="1">
      <alignment horizontal="center" vertical="center"/>
    </xf>
    <xf numFmtId="164" fontId="0" fillId="7" borderId="4" xfId="0" applyNumberFormat="1" applyFill="1" applyBorder="1" applyAlignment="1">
      <alignment horizontal="center" vertical="center"/>
    </xf>
    <xf numFmtId="0" fontId="0" fillId="7" borderId="33" xfId="4" applyFont="1" applyFill="1" applyBorder="1" applyAlignment="1">
      <alignment horizontal="center" vertical="center"/>
    </xf>
    <xf numFmtId="0" fontId="4" fillId="7" borderId="4" xfId="4" applyFont="1" applyFill="1" applyBorder="1" applyAlignment="1">
      <alignment horizontal="center" vertical="center"/>
    </xf>
    <xf numFmtId="2" fontId="4" fillId="7" borderId="5" xfId="4" applyNumberFormat="1" applyFont="1" applyFill="1" applyBorder="1" applyAlignment="1">
      <alignment horizontal="center" vertical="center"/>
    </xf>
    <xf numFmtId="164" fontId="13" fillId="10" borderId="9" xfId="0" applyNumberFormat="1" applyFont="1" applyFill="1" applyBorder="1" applyAlignment="1" applyProtection="1">
      <alignment horizontal="center" vertical="center"/>
      <protection locked="0"/>
    </xf>
    <xf numFmtId="164" fontId="13" fillId="10" borderId="11" xfId="0" applyNumberFormat="1" applyFont="1" applyFill="1" applyBorder="1" applyAlignment="1" applyProtection="1">
      <alignment horizontal="center" vertical="center"/>
      <protection locked="0"/>
    </xf>
    <xf numFmtId="164" fontId="13" fillId="10" borderId="1" xfId="0" applyNumberFormat="1" applyFont="1" applyFill="1" applyBorder="1" applyAlignment="1" applyProtection="1">
      <alignment horizontal="center" vertical="center"/>
      <protection locked="0"/>
    </xf>
    <xf numFmtId="164" fontId="13" fillId="1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7" borderId="8" xfId="4" applyFont="1" applyFill="1" applyBorder="1" applyAlignment="1">
      <alignment horizontal="center" vertical="center"/>
    </xf>
    <xf numFmtId="0" fontId="0" fillId="7" borderId="26" xfId="4" applyFont="1" applyFill="1" applyBorder="1" applyAlignment="1">
      <alignment horizontal="center" vertical="center"/>
    </xf>
    <xf numFmtId="0" fontId="6" fillId="8" borderId="9" xfId="1" applyFont="1" applyFill="1" applyBorder="1" applyAlignment="1">
      <alignment horizontal="center" vertical="center" textRotation="90"/>
    </xf>
    <xf numFmtId="0" fontId="6" fillId="8" borderId="12" xfId="1" applyFont="1" applyFill="1" applyBorder="1" applyAlignment="1">
      <alignment horizontal="center" vertical="center" textRotation="90"/>
    </xf>
    <xf numFmtId="0" fontId="6" fillId="8" borderId="19" xfId="1" applyFont="1" applyFill="1" applyBorder="1" applyAlignment="1">
      <alignment horizontal="center" vertical="center" textRotation="90"/>
    </xf>
    <xf numFmtId="0" fontId="5" fillId="7" borderId="9" xfId="4" applyFont="1" applyFill="1" applyBorder="1" applyAlignment="1">
      <alignment horizontal="center" vertical="center" textRotation="90"/>
    </xf>
    <xf numFmtId="0" fontId="5" fillId="7" borderId="12" xfId="4" applyFont="1" applyFill="1" applyBorder="1" applyAlignment="1">
      <alignment horizontal="center" vertical="center" textRotation="90"/>
    </xf>
    <xf numFmtId="0" fontId="5" fillId="7" borderId="1" xfId="4" applyFont="1" applyFill="1" applyBorder="1" applyAlignment="1">
      <alignment horizontal="center" vertical="center" textRotation="90"/>
    </xf>
    <xf numFmtId="0" fontId="5" fillId="9" borderId="16" xfId="2" applyFont="1" applyFill="1" applyBorder="1" applyAlignment="1">
      <alignment horizontal="center" vertical="center"/>
    </xf>
    <xf numFmtId="0" fontId="5" fillId="9" borderId="10" xfId="2" applyFont="1" applyFill="1" applyBorder="1" applyAlignment="1">
      <alignment horizontal="center" vertical="center"/>
    </xf>
    <xf numFmtId="0" fontId="5" fillId="9" borderId="14" xfId="2" applyFont="1" applyFill="1" applyBorder="1" applyAlignment="1">
      <alignment horizontal="center" vertical="center"/>
    </xf>
    <xf numFmtId="0" fontId="5" fillId="9" borderId="4" xfId="2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5" fillId="9" borderId="22" xfId="2" applyFont="1" applyFill="1" applyBorder="1" applyAlignment="1">
      <alignment horizontal="center" vertical="center"/>
    </xf>
    <xf numFmtId="0" fontId="5" fillId="9" borderId="23" xfId="2" applyFont="1" applyFill="1" applyBorder="1" applyAlignment="1">
      <alignment horizontal="center" vertical="center"/>
    </xf>
    <xf numFmtId="0" fontId="5" fillId="6" borderId="9" xfId="3" applyFont="1" applyFill="1" applyBorder="1" applyAlignment="1">
      <alignment horizontal="center" vertical="center" textRotation="90"/>
    </xf>
    <xf numFmtId="0" fontId="5" fillId="6" borderId="12" xfId="3" applyFont="1" applyFill="1" applyBorder="1" applyAlignment="1">
      <alignment horizontal="center" vertical="center" textRotation="90"/>
    </xf>
    <xf numFmtId="0" fontId="5" fillId="6" borderId="1" xfId="3" applyFont="1" applyFill="1" applyBorder="1" applyAlignment="1">
      <alignment horizontal="center" vertical="center" textRotation="90"/>
    </xf>
    <xf numFmtId="0" fontId="0" fillId="7" borderId="2" xfId="4" applyFont="1" applyFill="1" applyBorder="1" applyAlignment="1">
      <alignment horizontal="center" vertical="center"/>
    </xf>
    <xf numFmtId="0" fontId="4" fillId="7" borderId="2" xfId="4" applyFont="1" applyFill="1" applyBorder="1" applyAlignment="1">
      <alignment horizontal="center" vertical="center"/>
    </xf>
    <xf numFmtId="0" fontId="4" fillId="6" borderId="6" xfId="3" applyFont="1" applyFill="1" applyBorder="1" applyAlignment="1">
      <alignment horizontal="center" vertical="center"/>
    </xf>
    <xf numFmtId="0" fontId="4" fillId="6" borderId="2" xfId="3" applyFont="1" applyFill="1" applyBorder="1" applyAlignment="1">
      <alignment horizontal="center" vertical="center"/>
    </xf>
    <xf numFmtId="0" fontId="0" fillId="6" borderId="6" xfId="3" applyFont="1" applyFill="1" applyBorder="1" applyAlignment="1">
      <alignment horizontal="center" vertical="center" wrapText="1"/>
    </xf>
    <xf numFmtId="0" fontId="4" fillId="6" borderId="2" xfId="3" applyFont="1" applyFill="1" applyBorder="1" applyAlignment="1">
      <alignment horizontal="center" vertical="center" wrapText="1"/>
    </xf>
    <xf numFmtId="0" fontId="0" fillId="7" borderId="6" xfId="4" applyFont="1" applyFill="1" applyBorder="1" applyAlignment="1">
      <alignment horizontal="center" vertical="center"/>
    </xf>
    <xf numFmtId="0" fontId="5" fillId="9" borderId="17" xfId="2" applyFont="1" applyFill="1" applyBorder="1" applyAlignment="1">
      <alignment horizontal="center" vertical="center"/>
    </xf>
    <xf numFmtId="0" fontId="5" fillId="9" borderId="5" xfId="2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2" fontId="4" fillId="6" borderId="6" xfId="3" applyNumberFormat="1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2" fontId="13" fillId="10" borderId="28" xfId="4" applyNumberFormat="1" applyFont="1" applyFill="1" applyBorder="1" applyAlignment="1" applyProtection="1">
      <alignment horizontal="center" vertical="center"/>
      <protection locked="0"/>
    </xf>
    <xf numFmtId="2" fontId="13" fillId="10" borderId="30" xfId="4" applyNumberFormat="1" applyFont="1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0" xfId="4" applyFont="1" applyFill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7" borderId="10" xfId="4" applyFont="1" applyFill="1" applyBorder="1" applyAlignment="1">
      <alignment horizontal="center" vertical="center"/>
    </xf>
    <xf numFmtId="0" fontId="14" fillId="7" borderId="11" xfId="4" applyFont="1" applyFill="1" applyBorder="1" applyAlignment="1">
      <alignment horizontal="center" vertical="center"/>
    </xf>
    <xf numFmtId="0" fontId="14" fillId="7" borderId="6" xfId="4" applyFont="1" applyFill="1" applyBorder="1" applyAlignment="1">
      <alignment horizontal="center" vertical="center"/>
    </xf>
    <xf numFmtId="164" fontId="14" fillId="7" borderId="6" xfId="4" applyNumberFormat="1" applyFont="1" applyFill="1" applyBorder="1" applyAlignment="1">
      <alignment horizontal="center" vertical="center"/>
    </xf>
    <xf numFmtId="0" fontId="14" fillId="7" borderId="8" xfId="4" applyFont="1" applyFill="1" applyBorder="1" applyAlignment="1">
      <alignment horizontal="center" vertical="center"/>
    </xf>
    <xf numFmtId="0" fontId="14" fillId="7" borderId="26" xfId="4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2" fontId="14" fillId="7" borderId="6" xfId="4" applyNumberFormat="1" applyFont="1" applyFill="1" applyBorder="1" applyAlignment="1">
      <alignment horizontal="center" vertical="center"/>
    </xf>
    <xf numFmtId="0" fontId="14" fillId="7" borderId="6" xfId="4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</cellXfs>
  <cellStyles count="5">
    <cellStyle name="40% - Accent4" xfId="4" builtinId="43"/>
    <cellStyle name="Accent1" xfId="3" builtinId="29"/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FDB891"/>
      <color rgb="FFBCFFB9"/>
      <color rgb="FFCCFF99"/>
      <color rgb="FFFFCCFF"/>
      <color rgb="FFFFCC99"/>
      <color rgb="FF99FF66"/>
      <color rgb="FFFFFF99"/>
      <color rgb="FFFB5F5F"/>
      <color rgb="FFE9BDB1"/>
      <color rgb="FF62F46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zoomScale="75" zoomScaleNormal="75" workbookViewId="0">
      <selection activeCell="I1" sqref="I1"/>
    </sheetView>
  </sheetViews>
  <sheetFormatPr defaultRowHeight="15"/>
  <cols>
    <col min="2" max="7" width="16.28515625" customWidth="1"/>
    <col min="8" max="8" width="17.28515625" customWidth="1"/>
    <col min="10" max="10" width="28.85546875" customWidth="1"/>
    <col min="11" max="12" width="13.28515625" customWidth="1"/>
    <col min="13" max="13" width="15.140625" customWidth="1"/>
  </cols>
  <sheetData>
    <row r="1" spans="1:12" ht="30" customHeight="1">
      <c r="A1" s="53" t="s">
        <v>27</v>
      </c>
      <c r="B1" s="54"/>
      <c r="C1" s="46" t="s">
        <v>41</v>
      </c>
      <c r="D1" s="47"/>
      <c r="E1" s="47"/>
      <c r="F1" s="47"/>
      <c r="G1" s="48" t="s">
        <v>42</v>
      </c>
      <c r="H1" s="65" t="s">
        <v>0</v>
      </c>
    </row>
    <row r="2" spans="1:12" ht="48" customHeight="1" thickBot="1">
      <c r="A2" s="15" t="s">
        <v>40</v>
      </c>
      <c r="B2" s="14">
        <f>SUM(C23:H23)</f>
        <v>0</v>
      </c>
      <c r="C2" s="5" t="s">
        <v>31</v>
      </c>
      <c r="D2" s="6" t="s">
        <v>32</v>
      </c>
      <c r="E2" s="6" t="s">
        <v>29</v>
      </c>
      <c r="F2" s="6" t="s">
        <v>30</v>
      </c>
      <c r="G2" s="49"/>
      <c r="H2" s="66"/>
    </row>
    <row r="3" spans="1:12" ht="28.15" customHeight="1">
      <c r="A3" s="40" t="s">
        <v>26</v>
      </c>
      <c r="B3" s="2" t="s">
        <v>2</v>
      </c>
      <c r="C3" s="80"/>
      <c r="D3" s="80"/>
      <c r="E3" s="80"/>
      <c r="F3" s="80"/>
      <c r="G3" s="80"/>
      <c r="H3" s="81"/>
    </row>
    <row r="4" spans="1:12" ht="28.15" customHeight="1">
      <c r="A4" s="41"/>
      <c r="B4" s="3" t="s">
        <v>3</v>
      </c>
      <c r="C4" s="82"/>
      <c r="D4" s="82"/>
      <c r="E4" s="82"/>
      <c r="F4" s="82"/>
      <c r="G4" s="82"/>
      <c r="H4" s="83" t="s">
        <v>1</v>
      </c>
    </row>
    <row r="5" spans="1:12" ht="28.15" customHeight="1">
      <c r="A5" s="41"/>
      <c r="B5" s="3" t="s">
        <v>4</v>
      </c>
      <c r="C5" s="82"/>
      <c r="D5" s="82"/>
      <c r="E5" s="82"/>
      <c r="F5" s="82"/>
      <c r="G5" s="82"/>
      <c r="H5" s="83" t="s">
        <v>1</v>
      </c>
    </row>
    <row r="6" spans="1:12" ht="28.15" customHeight="1">
      <c r="A6" s="41"/>
      <c r="B6" s="3" t="s">
        <v>5</v>
      </c>
      <c r="C6" s="82"/>
      <c r="D6" s="82"/>
      <c r="E6" s="82"/>
      <c r="F6" s="82"/>
      <c r="G6" s="82"/>
      <c r="H6" s="83" t="s">
        <v>1</v>
      </c>
    </row>
    <row r="7" spans="1:12" ht="28.15" customHeight="1">
      <c r="A7" s="41"/>
      <c r="B7" s="3" t="s">
        <v>6</v>
      </c>
      <c r="C7" s="82"/>
      <c r="D7" s="82"/>
      <c r="E7" s="82"/>
      <c r="F7" s="82"/>
      <c r="G7" s="82"/>
      <c r="H7" s="83" t="s">
        <v>1</v>
      </c>
    </row>
    <row r="8" spans="1:12" ht="28.15" customHeight="1">
      <c r="A8" s="41"/>
      <c r="B8" s="3" t="s">
        <v>7</v>
      </c>
      <c r="C8" s="82"/>
      <c r="D8" s="82"/>
      <c r="E8" s="82"/>
      <c r="F8" s="82"/>
      <c r="G8" s="82"/>
      <c r="H8" s="83" t="s">
        <v>1</v>
      </c>
    </row>
    <row r="9" spans="1:12" ht="28.15" customHeight="1">
      <c r="A9" s="41"/>
      <c r="B9" s="3" t="s">
        <v>8</v>
      </c>
      <c r="C9" s="82"/>
      <c r="D9" s="82"/>
      <c r="E9" s="82"/>
      <c r="F9" s="82"/>
      <c r="G9" s="82"/>
      <c r="H9" s="83" t="s">
        <v>1</v>
      </c>
    </row>
    <row r="10" spans="1:12" ht="28.15" customHeight="1">
      <c r="A10" s="41"/>
      <c r="B10" s="3" t="s">
        <v>9</v>
      </c>
      <c r="C10" s="82"/>
      <c r="D10" s="82"/>
      <c r="E10" s="82"/>
      <c r="F10" s="82"/>
      <c r="G10" s="82"/>
      <c r="H10" s="83" t="s">
        <v>1</v>
      </c>
      <c r="L10" s="11"/>
    </row>
    <row r="11" spans="1:12" ht="28.15" customHeight="1">
      <c r="A11" s="41"/>
      <c r="B11" s="3" t="s">
        <v>10</v>
      </c>
      <c r="C11" s="82"/>
      <c r="D11" s="82"/>
      <c r="E11" s="82"/>
      <c r="F11" s="82"/>
      <c r="G11" s="82"/>
      <c r="H11" s="83" t="s">
        <v>1</v>
      </c>
    </row>
    <row r="12" spans="1:12" ht="28.15" customHeight="1">
      <c r="A12" s="41"/>
      <c r="B12" s="3" t="s">
        <v>11</v>
      </c>
      <c r="C12" s="82"/>
      <c r="D12" s="82"/>
      <c r="E12" s="82"/>
      <c r="F12" s="82"/>
      <c r="G12" s="82"/>
      <c r="H12" s="83" t="s">
        <v>1</v>
      </c>
    </row>
    <row r="13" spans="1:12" ht="28.15" customHeight="1">
      <c r="A13" s="41"/>
      <c r="B13" s="3" t="s">
        <v>12</v>
      </c>
      <c r="C13" s="82"/>
      <c r="D13" s="82"/>
      <c r="E13" s="82"/>
      <c r="F13" s="82"/>
      <c r="G13" s="82"/>
      <c r="H13" s="83" t="s">
        <v>1</v>
      </c>
    </row>
    <row r="14" spans="1:12" ht="28.15" customHeight="1">
      <c r="A14" s="41"/>
      <c r="B14" s="3" t="s">
        <v>13</v>
      </c>
      <c r="C14" s="82"/>
      <c r="D14" s="82"/>
      <c r="E14" s="82"/>
      <c r="F14" s="82"/>
      <c r="G14" s="82"/>
      <c r="H14" s="83" t="s">
        <v>1</v>
      </c>
    </row>
    <row r="15" spans="1:12" ht="28.15" customHeight="1">
      <c r="A15" s="41"/>
      <c r="B15" s="3" t="s">
        <v>14</v>
      </c>
      <c r="C15" s="82"/>
      <c r="D15" s="82"/>
      <c r="E15" s="82"/>
      <c r="F15" s="82"/>
      <c r="G15" s="82"/>
      <c r="H15" s="83" t="s">
        <v>1</v>
      </c>
    </row>
    <row r="16" spans="1:12" ht="28.15" customHeight="1">
      <c r="A16" s="41"/>
      <c r="B16" s="3" t="s">
        <v>15</v>
      </c>
      <c r="C16" s="82"/>
      <c r="D16" s="82"/>
      <c r="E16" s="82"/>
      <c r="F16" s="82"/>
      <c r="G16" s="82"/>
      <c r="H16" s="83" t="s">
        <v>1</v>
      </c>
    </row>
    <row r="17" spans="1:12" ht="28.15" customHeight="1">
      <c r="A17" s="41"/>
      <c r="B17" s="3" t="s">
        <v>16</v>
      </c>
      <c r="C17" s="82"/>
      <c r="D17" s="82"/>
      <c r="E17" s="82"/>
      <c r="F17" s="82"/>
      <c r="G17" s="82"/>
      <c r="H17" s="83" t="s">
        <v>1</v>
      </c>
    </row>
    <row r="18" spans="1:12" ht="28.15" customHeight="1">
      <c r="A18" s="41"/>
      <c r="B18" s="3" t="s">
        <v>17</v>
      </c>
      <c r="C18" s="82"/>
      <c r="D18" s="82"/>
      <c r="E18" s="82"/>
      <c r="F18" s="82"/>
      <c r="G18" s="82"/>
      <c r="H18" s="83" t="s">
        <v>1</v>
      </c>
    </row>
    <row r="19" spans="1:12" ht="28.15" customHeight="1">
      <c r="A19" s="41"/>
      <c r="B19" s="3" t="s">
        <v>18</v>
      </c>
      <c r="C19" s="82"/>
      <c r="D19" s="82"/>
      <c r="E19" s="82"/>
      <c r="F19" s="82"/>
      <c r="G19" s="82"/>
      <c r="H19" s="83" t="s">
        <v>1</v>
      </c>
    </row>
    <row r="20" spans="1:12" ht="28.15" customHeight="1">
      <c r="A20" s="41"/>
      <c r="B20" s="3" t="s">
        <v>19</v>
      </c>
      <c r="C20" s="82"/>
      <c r="D20" s="82"/>
      <c r="E20" s="82"/>
      <c r="F20" s="82"/>
      <c r="G20" s="82"/>
      <c r="H20" s="83" t="s">
        <v>1</v>
      </c>
    </row>
    <row r="21" spans="1:12" ht="28.15" customHeight="1">
      <c r="A21" s="41"/>
      <c r="B21" s="3" t="s">
        <v>20</v>
      </c>
      <c r="C21" s="82"/>
      <c r="D21" s="82"/>
      <c r="E21" s="82"/>
      <c r="F21" s="82"/>
      <c r="G21" s="82"/>
      <c r="H21" s="83"/>
    </row>
    <row r="22" spans="1:12" ht="28.15" customHeight="1" thickBot="1">
      <c r="A22" s="42"/>
      <c r="B22" s="7" t="s">
        <v>21</v>
      </c>
      <c r="C22" s="84"/>
      <c r="D22" s="85"/>
      <c r="E22" s="84"/>
      <c r="F22" s="84"/>
      <c r="G22" s="84"/>
      <c r="H22" s="86" t="s">
        <v>1</v>
      </c>
    </row>
    <row r="23" spans="1:12" ht="46.5" customHeight="1">
      <c r="A23" s="43" t="s">
        <v>28</v>
      </c>
      <c r="B23" s="10" t="s">
        <v>22</v>
      </c>
      <c r="C23" s="87">
        <f>SUM(C3:C22)</f>
        <v>0</v>
      </c>
      <c r="D23" s="87">
        <f t="shared" ref="D23:H23" si="0">SUM(D3:D22)</f>
        <v>0</v>
      </c>
      <c r="E23" s="87">
        <f t="shared" si="0"/>
        <v>0</v>
      </c>
      <c r="F23" s="87">
        <f t="shared" si="0"/>
        <v>0</v>
      </c>
      <c r="G23" s="87">
        <f t="shared" si="0"/>
        <v>0</v>
      </c>
      <c r="H23" s="88">
        <f t="shared" si="0"/>
        <v>0</v>
      </c>
    </row>
    <row r="24" spans="1:12" s="1" customFormat="1" ht="42.75" customHeight="1">
      <c r="A24" s="44"/>
      <c r="B24" s="38" t="s">
        <v>35</v>
      </c>
      <c r="C24" s="91" t="s">
        <v>51</v>
      </c>
      <c r="D24" s="89">
        <f>C23+E23</f>
        <v>0</v>
      </c>
      <c r="E24" s="91" t="s">
        <v>52</v>
      </c>
      <c r="F24" s="89">
        <f>D23+F23</f>
        <v>0</v>
      </c>
      <c r="G24" s="93" t="s">
        <v>53</v>
      </c>
      <c r="H24" s="95">
        <f>D24+F24</f>
        <v>0</v>
      </c>
    </row>
    <row r="25" spans="1:12" s="1" customFormat="1" ht="42.75" customHeight="1">
      <c r="A25" s="44"/>
      <c r="B25" s="39"/>
      <c r="C25" s="92"/>
      <c r="D25" s="90" t="e">
        <f>D24/(D24+F24)*100</f>
        <v>#DIV/0!</v>
      </c>
      <c r="E25" s="92"/>
      <c r="F25" s="90" t="e">
        <f>F24/(F24+D24)*100</f>
        <v>#DIV/0!</v>
      </c>
      <c r="G25" s="94"/>
      <c r="H25" s="96"/>
    </row>
    <row r="26" spans="1:12" s="1" customFormat="1" ht="45" customHeight="1">
      <c r="A26" s="44"/>
      <c r="B26" s="64" t="s">
        <v>38</v>
      </c>
      <c r="C26" s="98" t="s">
        <v>25</v>
      </c>
      <c r="D26" s="98"/>
      <c r="E26" s="97" t="e">
        <f>D24/F24</f>
        <v>#DIV/0!</v>
      </c>
      <c r="F26" s="97"/>
      <c r="G26" s="67" t="s">
        <v>43</v>
      </c>
      <c r="H26" s="99">
        <f>B2</f>
        <v>0</v>
      </c>
    </row>
    <row r="27" spans="1:12" s="1" customFormat="1" ht="18.75" customHeight="1" thickBot="1">
      <c r="A27" s="45"/>
      <c r="B27" s="59"/>
      <c r="C27" s="58" t="s">
        <v>50</v>
      </c>
      <c r="D27" s="59"/>
      <c r="E27" s="16" t="s">
        <v>24</v>
      </c>
      <c r="F27" s="12"/>
      <c r="G27" s="67"/>
      <c r="H27" s="99"/>
    </row>
    <row r="28" spans="1:12" s="1" customFormat="1" ht="46.5" customHeight="1">
      <c r="A28" s="55" t="s">
        <v>36</v>
      </c>
      <c r="B28" s="4" t="s">
        <v>22</v>
      </c>
      <c r="C28" s="4">
        <v>604</v>
      </c>
      <c r="D28" s="4">
        <v>403</v>
      </c>
      <c r="E28" s="4">
        <v>656</v>
      </c>
      <c r="F28" s="4">
        <v>425</v>
      </c>
      <c r="G28" s="19"/>
      <c r="H28" s="20"/>
    </row>
    <row r="29" spans="1:12" s="1" customFormat="1" ht="42.75" customHeight="1">
      <c r="A29" s="56"/>
      <c r="B29" s="8" t="s">
        <v>35</v>
      </c>
      <c r="C29" s="9" t="s">
        <v>33</v>
      </c>
      <c r="D29" s="17">
        <f>C28+E28</f>
        <v>1260</v>
      </c>
      <c r="E29" s="9" t="s">
        <v>34</v>
      </c>
      <c r="F29" s="17">
        <f>D28+F28</f>
        <v>828</v>
      </c>
      <c r="G29" s="68"/>
      <c r="H29" s="69"/>
    </row>
    <row r="30" spans="1:12" s="1" customFormat="1" ht="45" customHeight="1">
      <c r="A30" s="56"/>
      <c r="B30" s="62" t="s">
        <v>39</v>
      </c>
      <c r="C30" s="60" t="s">
        <v>25</v>
      </c>
      <c r="D30" s="60"/>
      <c r="E30" s="72">
        <f>D29/F29</f>
        <v>1.5217391304347827</v>
      </c>
      <c r="F30" s="72"/>
      <c r="G30" s="68"/>
      <c r="H30" s="69"/>
      <c r="I30" s="37"/>
      <c r="J30" s="36"/>
      <c r="K30" s="36"/>
      <c r="L30" s="36"/>
    </row>
    <row r="31" spans="1:12" s="1" customFormat="1" ht="18.75" customHeight="1" thickBot="1">
      <c r="A31" s="57"/>
      <c r="B31" s="63"/>
      <c r="C31" s="61" t="s">
        <v>23</v>
      </c>
      <c r="D31" s="61"/>
      <c r="E31" s="18" t="s">
        <v>24</v>
      </c>
      <c r="F31" s="13">
        <f>E30*(SQRT(D29/2250*(2250-D29)/2250/2250)+SQRT(F29/2250*(2250-F29)/2250/2250))</f>
        <v>3.1396091708644207E-2</v>
      </c>
      <c r="G31" s="70"/>
      <c r="H31" s="71"/>
      <c r="I31" s="36"/>
      <c r="J31" s="36"/>
    </row>
    <row r="32" spans="1:12" ht="33.75" customHeight="1" thickBot="1">
      <c r="A32" s="50" t="s">
        <v>37</v>
      </c>
      <c r="B32" s="51"/>
      <c r="C32" s="51"/>
      <c r="D32" s="51"/>
      <c r="E32" s="51"/>
      <c r="F32" s="51"/>
      <c r="G32" s="51"/>
      <c r="H32" s="52"/>
    </row>
  </sheetData>
  <mergeCells count="26">
    <mergeCell ref="A3:A22"/>
    <mergeCell ref="A23:A27"/>
    <mergeCell ref="C1:F1"/>
    <mergeCell ref="G1:G2"/>
    <mergeCell ref="A32:H32"/>
    <mergeCell ref="A1:B1"/>
    <mergeCell ref="A28:A31"/>
    <mergeCell ref="C27:D27"/>
    <mergeCell ref="C30:D30"/>
    <mergeCell ref="C31:D31"/>
    <mergeCell ref="B30:B31"/>
    <mergeCell ref="B26:B27"/>
    <mergeCell ref="H1:H2"/>
    <mergeCell ref="C26:D26"/>
    <mergeCell ref="G26:G27"/>
    <mergeCell ref="H26:H27"/>
    <mergeCell ref="I31:J31"/>
    <mergeCell ref="I30:L30"/>
    <mergeCell ref="B24:B25"/>
    <mergeCell ref="C24:C25"/>
    <mergeCell ref="E24:E25"/>
    <mergeCell ref="G24:G25"/>
    <mergeCell ref="H24:H25"/>
    <mergeCell ref="E26:F26"/>
    <mergeCell ref="G29:H31"/>
    <mergeCell ref="E30:F30"/>
  </mergeCells>
  <pageMargins left="0.59055118110236227" right="0.51181102362204722" top="0.74" bottom="0.57999999999999996" header="0.32" footer="0.32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4" sqref="B4"/>
    </sheetView>
  </sheetViews>
  <sheetFormatPr defaultRowHeight="15"/>
  <cols>
    <col min="1" max="4" width="27.85546875" customWidth="1"/>
  </cols>
  <sheetData>
    <row r="1" spans="1:4" ht="23.25" customHeight="1">
      <c r="A1" s="77" t="s">
        <v>44</v>
      </c>
      <c r="B1" s="79" t="s">
        <v>33</v>
      </c>
      <c r="C1" s="79" t="s">
        <v>34</v>
      </c>
      <c r="D1" s="73" t="s">
        <v>45</v>
      </c>
    </row>
    <row r="2" spans="1:4" ht="15.75" thickBot="1">
      <c r="A2" s="78"/>
      <c r="B2" s="38"/>
      <c r="C2" s="38"/>
      <c r="D2" s="74"/>
    </row>
    <row r="3" spans="1:4" ht="42.75" customHeight="1">
      <c r="A3" s="25" t="s">
        <v>46</v>
      </c>
      <c r="B3" s="32"/>
      <c r="C3" s="33"/>
      <c r="D3" s="26">
        <v>70</v>
      </c>
    </row>
    <row r="4" spans="1:4" ht="42.75" customHeight="1" thickBot="1">
      <c r="A4" s="25" t="s">
        <v>47</v>
      </c>
      <c r="B4" s="34"/>
      <c r="C4" s="35"/>
      <c r="D4" s="27">
        <v>30</v>
      </c>
    </row>
    <row r="5" spans="1:4" ht="40.5" customHeight="1" thickBot="1">
      <c r="A5" s="21" t="s">
        <v>48</v>
      </c>
      <c r="B5" s="28" t="e">
        <f>Kombination!D25</f>
        <v>#DIV/0!</v>
      </c>
      <c r="C5" s="28" t="e">
        <f>Kombination!F25</f>
        <v>#DIV/0!</v>
      </c>
      <c r="D5" s="22">
        <v>100</v>
      </c>
    </row>
    <row r="6" spans="1:4" ht="46.5" customHeight="1" thickBot="1">
      <c r="A6" s="29" t="s">
        <v>49</v>
      </c>
      <c r="B6" s="75"/>
      <c r="C6" s="76"/>
      <c r="D6" s="23"/>
    </row>
    <row r="7" spans="1:4" ht="15.75" thickBot="1">
      <c r="A7" s="24" t="s">
        <v>50</v>
      </c>
      <c r="B7" s="30" t="s">
        <v>24</v>
      </c>
      <c r="C7" s="31">
        <v>0.05</v>
      </c>
      <c r="D7" s="23"/>
    </row>
  </sheetData>
  <sheetProtection password="C72B" sheet="1" objects="1" scenarios="1"/>
  <mergeCells count="5">
    <mergeCell ref="D1:D2"/>
    <mergeCell ref="B6:C6"/>
    <mergeCell ref="A1:A2"/>
    <mergeCell ref="B1:B2"/>
    <mergeCell ref="C1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Kombination</vt:lpstr>
      <vt:lpstr>Protonstruktur</vt:lpstr>
      <vt:lpstr>Kombination!Print_Area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kjende</dc:creator>
  <cp:lastModifiedBy>kjende</cp:lastModifiedBy>
  <cp:lastPrinted>2010-10-11T19:48:29Z</cp:lastPrinted>
  <dcterms:created xsi:type="dcterms:W3CDTF">2010-10-06T12:43:53Z</dcterms:created>
  <dcterms:modified xsi:type="dcterms:W3CDTF">2011-02-04T12:14:07Z</dcterms:modified>
</cp:coreProperties>
</file>